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1895" activeTab="0"/>
  </bookViews>
  <sheets>
    <sheet name="СС" sheetId="1" r:id="rId1"/>
  </sheets>
  <externalReferences>
    <externalReference r:id="rId4"/>
    <externalReference r:id="rId5"/>
    <externalReference r:id="rId6"/>
  </externalReferences>
  <definedNames>
    <definedName name="ACNo">#REF!</definedName>
    <definedName name="ANNo">#REF!</definedName>
    <definedName name="TABLE">#REF!</definedName>
    <definedName name="ААА">#REF!</definedName>
    <definedName name="_xlnm.Print_Titles" localSheetId="0">'СС'!$24:$24</definedName>
    <definedName name="Задолж">#REF!</definedName>
    <definedName name="ИИИ">#REF!</definedName>
    <definedName name="контр">#REF!</definedName>
    <definedName name="Контрагенты2кв">#REF!</definedName>
    <definedName name="курс">#REF!</definedName>
    <definedName name="_xlnm.Print_Area" localSheetId="0">'СС'!$A$1:$DE$104</definedName>
  </definedNames>
  <calcPr fullCalcOnLoad="1"/>
</workbook>
</file>

<file path=xl/sharedStrings.xml><?xml version="1.0" encoding="utf-8"?>
<sst xmlns="http://schemas.openxmlformats.org/spreadsheetml/2006/main" count="257" uniqueCount="202">
  <si>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</si>
  <si>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</si>
  <si>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</si>
  <si>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</si>
  <si>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</si>
  <si>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</si>
  <si>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</si>
  <si>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</si>
  <si>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</si>
  <si>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</si>
  <si>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</si>
  <si>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</si>
  <si>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</si>
  <si>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</si>
  <si>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</si>
  <si>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</si>
  <si>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</si>
  <si>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31</t>
  </si>
  <si>
    <t>.</t>
  </si>
  <si>
    <t>марта</t>
  </si>
  <si>
    <t>2015</t>
  </si>
  <si>
    <t xml:space="preserve"> г.</t>
  </si>
  <si>
    <t>Закрытое акционерное общество "Управляющая компания УралСиб"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</si>
  <si>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</si>
  <si>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</si>
  <si>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</si>
  <si>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</si>
  <si>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</si>
  <si>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</si>
  <si>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</si>
  <si>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</si>
  <si>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</si>
  <si>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</si>
  <si>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</si>
  <si>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</si>
  <si>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из листа ОС</t>
  </si>
  <si>
    <t>Транспортные средства</t>
  </si>
  <si>
    <t>030</t>
  </si>
  <si>
    <t>Незавершенное строительство</t>
  </si>
  <si>
    <t>040</t>
  </si>
  <si>
    <t>130 строка ББ</t>
  </si>
  <si>
    <t>Доходные вложения в материальные ценности</t>
  </si>
  <si>
    <t>050</t>
  </si>
  <si>
    <t>135 строка ББ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</si>
  <si>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</si>
  <si>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</si>
  <si>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</si>
  <si>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</si>
  <si>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</si>
  <si>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</si>
  <si>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Из расшифроки, но можно предложить добавить строку в балансе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</si>
  <si>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</si>
  <si>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</si>
  <si>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</si>
  <si>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</si>
  <si>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</si>
  <si>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</si>
  <si>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</si>
  <si>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строка 220 ББ</t>
  </si>
  <si>
    <t>!</t>
  </si>
  <si>
    <t>Отложенные налоговые активы</t>
  </si>
  <si>
    <t>110</t>
  </si>
  <si>
    <t>строка 150 ББ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</si>
  <si>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</si>
  <si>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</si>
  <si>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</si>
  <si>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</si>
  <si>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</si>
  <si>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 xml:space="preserve">Нет 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</si>
  <si>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</si>
  <si>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</si>
  <si>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</si>
  <si>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</si>
  <si>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</si>
  <si>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</si>
  <si>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</si>
  <si>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</si>
  <si>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</si>
  <si>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</si>
  <si>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</si>
  <si>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</si>
  <si>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</si>
  <si>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</si>
  <si>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Нет, не вид деятельнсоти УК</t>
  </si>
  <si>
    <t>Иные займы, предоставленные организацией</t>
  </si>
  <si>
    <t>210</t>
  </si>
  <si>
    <t xml:space="preserve"> строка 271 а ББ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</si>
  <si>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</si>
  <si>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</si>
  <si>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строка 275 а ББ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</si>
  <si>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</si>
  <si>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</si>
  <si>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Нет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</si>
  <si>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</si>
  <si>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</si>
  <si>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</si>
  <si>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</si>
  <si>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</si>
  <si>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</si>
  <si>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</si>
  <si>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</si>
  <si>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</si>
  <si>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</si>
  <si>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</si>
  <si>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</si>
  <si>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</si>
  <si>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</si>
  <si>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</si>
  <si>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</si>
  <si>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</si>
  <si>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</si>
  <si>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</si>
  <si>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</si>
  <si>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</si>
  <si>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</si>
  <si>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</si>
  <si>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</si>
  <si>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350</t>
  </si>
  <si>
    <t>строка 284/20</t>
  </si>
  <si>
    <t>Написать в ЦБУ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</si>
  <si>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</si>
  <si>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</si>
  <si>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</si>
  <si>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</si>
  <si>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</si>
  <si>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</si>
  <si>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</si>
  <si>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</si>
  <si>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</si>
  <si>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Сделать отдельную строку в ББ входят счета : 62-320 и 76-782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</si>
  <si>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</si>
  <si>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</si>
  <si>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</si>
  <si>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</si>
  <si>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</si>
  <si>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</si>
  <si>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</si>
  <si>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</si>
  <si>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</si>
  <si>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</si>
  <si>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</si>
  <si>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</si>
  <si>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</si>
  <si>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</si>
  <si>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</si>
  <si>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</si>
  <si>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Возможно дебеторка по USBIS (консульт услугам)</t>
  </si>
  <si>
    <t>Накопленный купонный доход по облигациям</t>
  </si>
  <si>
    <t>490</t>
  </si>
  <si>
    <t>Прочая дебиторская задолженность</t>
  </si>
  <si>
    <t>500</t>
  </si>
  <si>
    <t xml:space="preserve">До 90 дней минус 62-320 минус 76-782 минус брокерские минус 480 строка РСС если есть 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</si>
  <si>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</si>
  <si>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</si>
  <si>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</si>
  <si>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</si>
  <si>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</si>
  <si>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строка 281 ББ + строка 282 ББ+ строка 283 ББ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</si>
  <si>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</si>
  <si>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</si>
  <si>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</si>
  <si>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</si>
  <si>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</si>
  <si>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</si>
  <si>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</si>
  <si>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строка 510 ББ</t>
  </si>
  <si>
    <t>Краткосрочные кредиты банков и займы юридических и физических лиц</t>
  </si>
  <si>
    <t>550</t>
  </si>
  <si>
    <t>строка 610 ББ</t>
  </si>
  <si>
    <t>Кредиторская задолженность</t>
  </si>
  <si>
    <t>560</t>
  </si>
  <si>
    <t>строка 620 ББ</t>
  </si>
  <si>
    <t>Доходы будущих периодов, за исключением средств, полученных организацией безвозмездно</t>
  </si>
  <si>
    <t>570</t>
  </si>
  <si>
    <t xml:space="preserve">строка 640 ББ </t>
  </si>
  <si>
    <t>Резервы предстоящих расходов и платежей, а также резервы по сомнительным долгам</t>
  </si>
  <si>
    <t>580</t>
  </si>
  <si>
    <t>строка 650 ББ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</si>
  <si>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</si>
  <si>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</si>
  <si>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строка 651 ББ</t>
  </si>
  <si>
    <t>Сумма отложенных налоговых обязательств</t>
  </si>
  <si>
    <t>600</t>
  </si>
  <si>
    <t>строка 515 ББ</t>
  </si>
  <si>
    <t>Сумма задолженности перед участниками (учредителями) по выплате доходов</t>
  </si>
  <si>
    <t>610</t>
  </si>
  <si>
    <t>строка 630 ББ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</si>
  <si>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</si>
  <si>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</si>
  <si>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строка 660 ББ + строка 520 ББ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</si>
  <si>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</si>
  <si>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</si>
  <si>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</si>
  <si>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</si>
  <si>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Е.В.Мирошниченко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</si>
  <si>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</si>
  <si>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</si>
  <si>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</si>
  <si>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</si>
  <si>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А.М.Успенский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</si>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</sst>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/>
      <protection/>
    </xf>
    <xf numFmtId="0" fontId="4" fillId="0" borderId="0" xfId="91" applyFont="1" applyBorder="1" applyAlignment="1">
      <alignment horizontal="left"/>
      <protection/>
    </xf>
    <xf numFmtId="49" fontId="4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/>
      <protection/>
    </xf>
    <xf numFmtId="0" fontId="6" fillId="0" borderId="0" xfId="91" applyFont="1" applyBorder="1" applyAlignment="1">
      <alignment/>
      <protection/>
    </xf>
    <xf numFmtId="0" fontId="6" fillId="0" borderId="0" xfId="91" applyFont="1" applyBorder="1" applyAlignment="1">
      <alignment horizontal="right"/>
      <protection/>
    </xf>
    <xf numFmtId="0" fontId="6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center"/>
      <protection/>
    </xf>
    <xf numFmtId="0" fontId="9" fillId="0" borderId="19" xfId="91" applyFont="1" applyBorder="1" applyAlignment="1">
      <alignment/>
      <protection/>
    </xf>
    <xf numFmtId="0" fontId="9" fillId="0" borderId="20" xfId="91" applyFont="1" applyBorder="1" applyAlignment="1">
      <alignment horizontal="left" vertical="top"/>
      <protection/>
    </xf>
    <xf numFmtId="0" fontId="9" fillId="0" borderId="0" xfId="91" applyFont="1" applyBorder="1" applyAlignment="1">
      <alignment/>
      <protection/>
    </xf>
    <xf numFmtId="0" fontId="9" fillId="0" borderId="0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 vertical="top"/>
      <protection/>
    </xf>
    <xf numFmtId="0" fontId="9" fillId="0" borderId="21" xfId="91" applyFont="1" applyBorder="1" applyAlignment="1">
      <alignment horizontal="left" vertical="top"/>
      <protection/>
    </xf>
    <xf numFmtId="0" fontId="9" fillId="0" borderId="22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justify" vertical="top" wrapText="1"/>
      <protection/>
    </xf>
    <xf numFmtId="0" fontId="9" fillId="0" borderId="0" xfId="91" applyFont="1" applyBorder="1" applyAlignment="1">
      <alignment horizontal="left" vertical="top" wrapText="1"/>
      <protection/>
    </xf>
    <xf numFmtId="0" fontId="46" fillId="0" borderId="0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center" vertical="top" wrapText="1"/>
      <protection/>
    </xf>
    <xf numFmtId="4" fontId="9" fillId="0" borderId="0" xfId="91" applyNumberFormat="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/>
      <protection/>
    </xf>
    <xf numFmtId="49" fontId="9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 vertical="top"/>
      <protection/>
    </xf>
    <xf numFmtId="49" fontId="9" fillId="0" borderId="0" xfId="91" applyNumberFormat="1" applyFont="1" applyBorder="1" applyAlignment="1">
      <alignment horizontal="left" vertical="top"/>
      <protection/>
    </xf>
    <xf numFmtId="0" fontId="5" fillId="0" borderId="0" xfId="91" applyFont="1" applyBorder="1">
      <alignment/>
      <protection/>
    </xf>
    <xf numFmtId="0" fontId="6" fillId="0" borderId="0" xfId="91" applyFont="1" applyBorder="1" applyAlignment="1">
      <alignment horizontal="center"/>
      <protection/>
    </xf>
    <xf numFmtId="49" fontId="6" fillId="0" borderId="23" xfId="91" applyNumberFormat="1" applyFont="1" applyBorder="1" applyAlignment="1">
      <alignment horizontal="center"/>
      <protection/>
    </xf>
    <xf numFmtId="0" fontId="7" fillId="0" borderId="23" xfId="91" applyFont="1" applyBorder="1" applyAlignment="1">
      <alignment horizontal="center"/>
      <protection/>
    </xf>
    <xf numFmtId="0" fontId="8" fillId="0" borderId="24" xfId="9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left" vertical="top"/>
      <protection/>
    </xf>
    <xf numFmtId="0" fontId="9" fillId="0" borderId="19" xfId="9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center" vertical="top"/>
      <protection/>
    </xf>
    <xf numFmtId="0" fontId="9" fillId="0" borderId="20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center" vertical="top" wrapText="1"/>
      <protection/>
    </xf>
    <xf numFmtId="0" fontId="7" fillId="0" borderId="25" xfId="91" applyFont="1" applyBorder="1" applyAlignment="1">
      <alignment horizontal="left" vertical="top"/>
      <protection/>
    </xf>
    <xf numFmtId="0" fontId="7" fillId="0" borderId="20" xfId="91" applyFont="1" applyBorder="1" applyAlignment="1">
      <alignment horizontal="left" vertical="top"/>
      <protection/>
    </xf>
    <xf numFmtId="49" fontId="9" fillId="0" borderId="19" xfId="91" applyNumberFormat="1" applyFont="1" applyBorder="1" applyAlignment="1">
      <alignment horizontal="center" vertical="top"/>
      <protection/>
    </xf>
    <xf numFmtId="49" fontId="9" fillId="0" borderId="25" xfId="91" applyNumberFormat="1" applyFont="1" applyBorder="1" applyAlignment="1">
      <alignment horizontal="center" vertical="top"/>
      <protection/>
    </xf>
    <xf numFmtId="49" fontId="9" fillId="0" borderId="20" xfId="91" applyNumberFormat="1" applyFont="1" applyBorder="1" applyAlignment="1">
      <alignment horizontal="center" vertical="top"/>
      <protection/>
    </xf>
    <xf numFmtId="164" fontId="9" fillId="0" borderId="19" xfId="91" applyNumberFormat="1" applyFont="1" applyBorder="1" applyAlignment="1">
      <alignment horizontal="center" vertical="top"/>
      <protection/>
    </xf>
    <xf numFmtId="164" fontId="9" fillId="0" borderId="25" xfId="91" applyNumberFormat="1" applyFont="1" applyBorder="1" applyAlignment="1">
      <alignment horizontal="center" vertical="top"/>
      <protection/>
    </xf>
    <xf numFmtId="164" fontId="9" fillId="0" borderId="20" xfId="91" applyNumberFormat="1" applyFont="1" applyBorder="1" applyAlignment="1">
      <alignment horizontal="center" vertical="top"/>
      <protection/>
    </xf>
    <xf numFmtId="0" fontId="9" fillId="0" borderId="23" xfId="91" applyFont="1" applyBorder="1" applyAlignment="1">
      <alignment horizontal="left" vertical="top"/>
      <protection/>
    </xf>
    <xf numFmtId="49" fontId="9" fillId="0" borderId="26" xfId="91" applyNumberFormat="1" applyFont="1" applyBorder="1" applyAlignment="1">
      <alignment horizontal="center" vertical="top"/>
      <protection/>
    </xf>
    <xf numFmtId="49" fontId="9" fillId="0" borderId="24" xfId="91" applyNumberFormat="1" applyFont="1" applyBorder="1" applyAlignment="1">
      <alignment horizontal="center" vertical="top"/>
      <protection/>
    </xf>
    <xf numFmtId="49" fontId="9" fillId="0" borderId="27" xfId="91" applyNumberFormat="1" applyFont="1" applyBorder="1" applyAlignment="1">
      <alignment horizontal="center" vertical="top"/>
      <protection/>
    </xf>
    <xf numFmtId="164" fontId="9" fillId="0" borderId="26" xfId="91" applyNumberFormat="1" applyFont="1" applyBorder="1" applyAlignment="1">
      <alignment horizontal="center" vertical="top"/>
      <protection/>
    </xf>
    <xf numFmtId="164" fontId="9" fillId="0" borderId="24" xfId="91" applyNumberFormat="1" applyFont="1" applyBorder="1" applyAlignment="1">
      <alignment horizontal="center" vertical="top"/>
      <protection/>
    </xf>
    <xf numFmtId="164" fontId="9" fillId="0" borderId="27" xfId="91" applyNumberFormat="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left" vertical="top" wrapText="1"/>
      <protection/>
    </xf>
    <xf numFmtId="49" fontId="9" fillId="0" borderId="21" xfId="91" applyNumberFormat="1" applyFont="1" applyBorder="1" applyAlignment="1">
      <alignment horizontal="center" vertical="top"/>
      <protection/>
    </xf>
    <xf numFmtId="49" fontId="9" fillId="0" borderId="23" xfId="91" applyNumberFormat="1" applyFont="1" applyBorder="1" applyAlignment="1">
      <alignment horizontal="center" vertical="top"/>
      <protection/>
    </xf>
    <xf numFmtId="49" fontId="9" fillId="0" borderId="22" xfId="91" applyNumberFormat="1" applyFont="1" applyBorder="1" applyAlignment="1">
      <alignment horizontal="center" vertical="top"/>
      <protection/>
    </xf>
    <xf numFmtId="164" fontId="9" fillId="0" borderId="21" xfId="91" applyNumberFormat="1" applyFont="1" applyBorder="1" applyAlignment="1">
      <alignment horizontal="center" vertical="top"/>
      <protection/>
    </xf>
    <xf numFmtId="164" fontId="9" fillId="0" borderId="23" xfId="91" applyNumberFormat="1" applyFont="1" applyBorder="1" applyAlignment="1">
      <alignment horizontal="center" vertical="top"/>
      <protection/>
    </xf>
    <xf numFmtId="164" fontId="9" fillId="0" borderId="22" xfId="91" applyNumberFormat="1" applyFont="1" applyBorder="1" applyAlignment="1">
      <alignment horizontal="center" vertical="top"/>
      <protection/>
    </xf>
    <xf numFmtId="165" fontId="9" fillId="0" borderId="19" xfId="91" applyNumberFormat="1" applyFont="1" applyBorder="1" applyAlignment="1">
      <alignment horizontal="center" vertical="top"/>
      <protection/>
    </xf>
    <xf numFmtId="165" fontId="9" fillId="0" borderId="25" xfId="91" applyNumberFormat="1" applyFont="1" applyBorder="1" applyAlignment="1">
      <alignment horizontal="center" vertical="top"/>
      <protection/>
    </xf>
    <xf numFmtId="165" fontId="9" fillId="0" borderId="20" xfId="91" applyNumberFormat="1" applyFont="1" applyBorder="1" applyAlignment="1">
      <alignment horizontal="center" vertical="top"/>
      <protection/>
    </xf>
    <xf numFmtId="4" fontId="9" fillId="0" borderId="19" xfId="91" applyNumberFormat="1" applyFont="1" applyBorder="1" applyAlignment="1">
      <alignment horizontal="center" vertical="top"/>
      <protection/>
    </xf>
    <xf numFmtId="4" fontId="9" fillId="0" borderId="25" xfId="91" applyNumberFormat="1" applyFont="1" applyBorder="1" applyAlignment="1">
      <alignment horizontal="center" vertical="top"/>
      <protection/>
    </xf>
    <xf numFmtId="4" fontId="9" fillId="0" borderId="20" xfId="91" applyNumberFormat="1" applyFont="1" applyBorder="1" applyAlignment="1">
      <alignment horizontal="center" vertical="top"/>
      <protection/>
    </xf>
    <xf numFmtId="164" fontId="9" fillId="0" borderId="19" xfId="91" applyNumberFormat="1" applyFont="1" applyFill="1" applyBorder="1" applyAlignment="1">
      <alignment horizontal="center" vertical="top"/>
      <protection/>
    </xf>
    <xf numFmtId="164" fontId="9" fillId="0" borderId="25" xfId="91" applyNumberFormat="1" applyFont="1" applyFill="1" applyBorder="1" applyAlignment="1">
      <alignment horizontal="center" vertical="top"/>
      <protection/>
    </xf>
    <xf numFmtId="164" fontId="9" fillId="0" borderId="20" xfId="91" applyNumberFormat="1" applyFont="1" applyFill="1" applyBorder="1" applyAlignment="1">
      <alignment horizontal="center" vertical="top"/>
      <protection/>
    </xf>
    <xf numFmtId="0" fontId="9" fillId="0" borderId="25" xfId="91" applyFont="1" applyBorder="1" applyAlignment="1">
      <alignment horizontal="justify" vertical="top"/>
      <protection/>
    </xf>
    <xf numFmtId="0" fontId="9" fillId="0" borderId="20" xfId="91" applyFont="1" applyBorder="1" applyAlignment="1">
      <alignment horizontal="left" vertical="top" wrapText="1"/>
      <protection/>
    </xf>
    <xf numFmtId="0" fontId="9" fillId="0" borderId="23" xfId="91" applyFont="1" applyBorder="1" applyAlignment="1">
      <alignment horizontal="center"/>
      <protection/>
    </xf>
    <xf numFmtId="0" fontId="3" fillId="0" borderId="24" xfId="91" applyFont="1" applyBorder="1" applyAlignment="1">
      <alignment horizontal="center" vertical="top" wrapText="1"/>
      <protection/>
    </xf>
    <xf numFmtId="0" fontId="3" fillId="0" borderId="24" xfId="91" applyFont="1" applyBorder="1" applyAlignment="1">
      <alignment horizontal="center" vertical="top"/>
      <protection/>
    </xf>
  </cellXfs>
  <cellStyles count="1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Расчет собственных средств ЗАО (31_03_2012)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10" xfId="105"/>
    <cellStyle name="Финансовый 11" xfId="106"/>
    <cellStyle name="Финансовый 12" xfId="107"/>
    <cellStyle name="Финансовый 2" xfId="108"/>
    <cellStyle name="Финансовый 3" xfId="109"/>
    <cellStyle name="Финансовый 4" xfId="110"/>
    <cellStyle name="Финансовый 5" xfId="111"/>
    <cellStyle name="Финансовый 6" xfId="112"/>
    <cellStyle name="Финансовый 7" xfId="113"/>
    <cellStyle name="Финансовый 8" xfId="114"/>
    <cellStyle name="Финансовый 9" xfId="115"/>
    <cellStyle name="Хороший" xfId="116"/>
    <cellStyle name="Хороший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97E53A\&#1060;&#1086;&#1088;&#1084;&#1072;&#1090;%20&#1076;&#1083;&#1103;%20&#1057;&#1057;%20&#1080;%201100_v4%20%20&#1084;&#1072;&#1088;&#109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10%20&#1059;&#1050;%20&#1059;&#1056;&#1040;&#1051;&#1057;&#1048;&#1041;\2008\2%20&#1082;&#1074;\&#1044;-&#1050;2&#1082;&#1074;08&#1059;&#1050;&#105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50&#1041;&#1088;&#1086;&#1082;&#1077;&#1088;&#1089;&#1082;&#1072;&#1103;&#1050;&#1086;&#1084;&#1087;&#1072;&#1085;&#1080;&#1103;\2009\&#1060;&#1057;&#1060;&#1056;\1&#1082;&#1074;\&#1056;&#1072;&#1073;&#1086;&#1095;&#1080;&#1077;\&#1055;&#1088;&#1086;&#1075;&#1088;&#1072;&#1084;&#1057;&#1088;&#1077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"/>
      <sheetName val="1100"/>
      <sheetName val="СС"/>
      <sheetName val="Расшифровки "/>
      <sheetName val="ОС"/>
      <sheetName val="ДебиторыКредиторы"/>
      <sheetName val="СС (2)"/>
      <sheetName val="Д_К"/>
      <sheetName val="Дебиторы-Кредиторы"/>
      <sheetName val="ДебиторыКредиторы (2)"/>
      <sheetName val="ДебиторыКредиторы (3)"/>
      <sheetName val="ДебиторыКредиторы (4)"/>
      <sheetName val="Ден ср займы вкл"/>
      <sheetName val="ДебиторыКредиторы (5)"/>
      <sheetName val="ДебиторыКредиторы 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б-Кред  (2)"/>
      <sheetName val="60-200"/>
      <sheetName val="60-210"/>
      <sheetName val="60-300"/>
      <sheetName val="60-310"/>
      <sheetName val="62-200"/>
      <sheetName val="62-320"/>
      <sheetName val="76-000"/>
      <sheetName val="76-652"/>
      <sheetName val="76-782"/>
      <sheetName val="76-911"/>
      <sheetName val="71-000"/>
      <sheetName val="71-300"/>
      <sheetName val="73-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 на 31.03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4"/>
  <sheetViews>
    <sheetView tabSelected="1" view="pageBreakPreview" zoomScaleSheetLayoutView="100" zoomScalePageLayoutView="0" workbookViewId="0" topLeftCell="A1">
      <selection activeCell="BJ28" sqref="BJ28:BV28"/>
    </sheetView>
  </sheetViews>
  <sheetFormatPr defaultColWidth="0.85546875" defaultRowHeight="16.5" customHeight="1"/>
  <cols>
    <col min="1" max="73" width="0.85546875" style="29" customWidth="1"/>
    <col min="74" max="74" width="6.140625" style="29" customWidth="1"/>
    <col min="75" max="105" width="0.85546875" style="29" customWidth="1"/>
    <col min="106" max="106" width="2.7109375" style="29" customWidth="1"/>
    <col min="107" max="107" width="2.57421875" style="29" customWidth="1"/>
    <col min="108" max="108" width="1.8515625" style="29" customWidth="1"/>
    <col min="109" max="109" width="20.421875" style="29" hidden="1" customWidth="1"/>
    <col min="110" max="110" width="0.85546875" style="29" customWidth="1"/>
    <col min="111" max="111" width="8.00390625" style="29" hidden="1" customWidth="1"/>
    <col min="112" max="112" width="12.7109375" style="29" bestFit="1" customWidth="1"/>
    <col min="113" max="113" width="7.00390625" style="29" bestFit="1" customWidth="1"/>
    <col min="114" max="16384" width="0.85546875" style="2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4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5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6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7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8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9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10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11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30" t="s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</row>
    <row r="18" spans="1:108" s="5" customFormat="1" ht="14.25" customHeight="1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16</v>
      </c>
      <c r="AM19" s="31" t="s">
        <v>17</v>
      </c>
      <c r="AN19" s="31"/>
      <c r="AO19" s="31"/>
      <c r="AP19" s="31"/>
      <c r="AQ19" s="31"/>
      <c r="AR19" s="30" t="s">
        <v>18</v>
      </c>
      <c r="AS19" s="30"/>
      <c r="AT19" s="31" t="s">
        <v>19</v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0" t="s">
        <v>18</v>
      </c>
      <c r="BJ19" s="30"/>
      <c r="BK19" s="31" t="s">
        <v>20</v>
      </c>
      <c r="BL19" s="31"/>
      <c r="BM19" s="31"/>
      <c r="BN19" s="31"/>
      <c r="BO19" s="31"/>
      <c r="BP19" s="31"/>
      <c r="BQ19" s="31"/>
      <c r="BR19" s="31"/>
      <c r="BS19" s="10" t="s">
        <v>21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16.5" customHeight="1">
      <c r="H20" s="32" t="s">
        <v>22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Z20" s="11"/>
      <c r="DA20" s="11"/>
    </row>
    <row r="21" spans="8:105" s="7" customFormat="1" ht="24" customHeight="1">
      <c r="H21" s="33" t="s">
        <v>23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Z21" s="11"/>
      <c r="DA21" s="11"/>
    </row>
    <row r="22" spans="1:108" s="14" customFormat="1" ht="15.75" customHeight="1">
      <c r="A22" s="12"/>
      <c r="B22" s="34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15" customFormat="1" ht="62.25" customHeight="1">
      <c r="A23" s="36" t="s">
        <v>25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39" t="s">
        <v>26</v>
      </c>
      <c r="BB23" s="37"/>
      <c r="BC23" s="37"/>
      <c r="BD23" s="37"/>
      <c r="BE23" s="37"/>
      <c r="BF23" s="37"/>
      <c r="BG23" s="37"/>
      <c r="BH23" s="37"/>
      <c r="BI23" s="38"/>
      <c r="BJ23" s="39" t="s">
        <v>27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28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39" t="s">
        <v>29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0" t="s">
        <v>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17" customFormat="1" ht="15.75" customHeight="1">
      <c r="A26" s="16"/>
      <c r="B26" s="34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3"/>
      <c r="BA26" s="42" t="s">
        <v>32</v>
      </c>
      <c r="BB26" s="43"/>
      <c r="BC26" s="43"/>
      <c r="BD26" s="43"/>
      <c r="BE26" s="43"/>
      <c r="BF26" s="43"/>
      <c r="BG26" s="43"/>
      <c r="BH26" s="43"/>
      <c r="BI26" s="44"/>
      <c r="BJ26" s="45">
        <v>0</v>
      </c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7"/>
      <c r="BW26" s="45">
        <v>1</v>
      </c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7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9" s="17" customFormat="1" ht="15.75" customHeight="1">
      <c r="A27" s="16"/>
      <c r="B27" s="34" t="s">
        <v>33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3"/>
      <c r="BA27" s="42" t="s">
        <v>34</v>
      </c>
      <c r="BB27" s="43"/>
      <c r="BC27" s="43"/>
      <c r="BD27" s="43"/>
      <c r="BE27" s="43"/>
      <c r="BF27" s="43"/>
      <c r="BG27" s="43"/>
      <c r="BH27" s="43"/>
      <c r="BI27" s="44"/>
      <c r="BJ27" s="45">
        <v>1607954.35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  <c r="BW27" s="45">
        <v>1</v>
      </c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5">
        <f>BJ27*BW27</f>
        <v>1607954.35</v>
      </c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7"/>
      <c r="DE27" s="17" t="s">
        <v>35</v>
      </c>
    </row>
    <row r="28" spans="1:109" s="17" customFormat="1" ht="15.75" customHeight="1">
      <c r="A28" s="16"/>
      <c r="B28" s="34" t="s">
        <v>36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3"/>
      <c r="BA28" s="42" t="s">
        <v>37</v>
      </c>
      <c r="BB28" s="43"/>
      <c r="BC28" s="43"/>
      <c r="BD28" s="43"/>
      <c r="BE28" s="43"/>
      <c r="BF28" s="43"/>
      <c r="BG28" s="43"/>
      <c r="BH28" s="43"/>
      <c r="BI28" s="44"/>
      <c r="BJ28" s="45">
        <v>1538924.54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7"/>
      <c r="BW28" s="45">
        <v>1</v>
      </c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7"/>
      <c r="CM28" s="45">
        <f>BJ28*BW28</f>
        <v>1538924.54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7"/>
      <c r="DE28" s="17" t="s">
        <v>35</v>
      </c>
    </row>
    <row r="29" spans="1:109" s="17" customFormat="1" ht="15.75" customHeight="1">
      <c r="A29" s="16"/>
      <c r="B29" s="34" t="s">
        <v>38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3"/>
      <c r="BA29" s="42" t="s">
        <v>39</v>
      </c>
      <c r="BB29" s="43"/>
      <c r="BC29" s="43"/>
      <c r="BD29" s="43"/>
      <c r="BE29" s="43"/>
      <c r="BF29" s="43"/>
      <c r="BG29" s="43"/>
      <c r="BH29" s="43"/>
      <c r="BI29" s="44"/>
      <c r="BJ29" s="45">
        <v>0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7"/>
      <c r="BW29" s="45">
        <v>0.5</v>
      </c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7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  <c r="DE29" s="17" t="s">
        <v>40</v>
      </c>
    </row>
    <row r="30" spans="1:109" s="17" customFormat="1" ht="15.75" customHeight="1">
      <c r="A30" s="16"/>
      <c r="B30" s="34" t="s">
        <v>41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3"/>
      <c r="BA30" s="42" t="s">
        <v>42</v>
      </c>
      <c r="BB30" s="43"/>
      <c r="BC30" s="43"/>
      <c r="BD30" s="43"/>
      <c r="BE30" s="43"/>
      <c r="BF30" s="43"/>
      <c r="BG30" s="43"/>
      <c r="BH30" s="43"/>
      <c r="BI30" s="44"/>
      <c r="BJ30" s="45">
        <v>0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7"/>
      <c r="BW30" s="45">
        <v>0.5</v>
      </c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7"/>
      <c r="CM30" s="45">
        <f>BJ30*BW30</f>
        <v>0</v>
      </c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7"/>
      <c r="DE30" s="17" t="s">
        <v>43</v>
      </c>
    </row>
    <row r="31" spans="1:108" s="17" customFormat="1" ht="15.75" customHeight="1">
      <c r="A31" s="18"/>
      <c r="B31" s="48" t="s">
        <v>44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19"/>
      <c r="BA31" s="49" t="s">
        <v>45</v>
      </c>
      <c r="BB31" s="50"/>
      <c r="BC31" s="50"/>
      <c r="BD31" s="50"/>
      <c r="BE31" s="50"/>
      <c r="BF31" s="50"/>
      <c r="BG31" s="50"/>
      <c r="BH31" s="50"/>
      <c r="BI31" s="51"/>
      <c r="BJ31" s="52">
        <f>SUM(BJ26:BV30)</f>
        <v>3146878.89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52" t="s">
        <v>46</v>
      </c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4"/>
      <c r="CM31" s="52">
        <f>SUM(CM26:DD30)</f>
        <v>3146878.89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17" customFormat="1" ht="15.75" customHeight="1">
      <c r="A32" s="16"/>
      <c r="B32" s="40" t="s">
        <v>47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9" s="17" customFormat="1" ht="30" customHeight="1">
      <c r="A33" s="16"/>
      <c r="B33" s="55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20"/>
      <c r="BA33" s="56" t="s">
        <v>49</v>
      </c>
      <c r="BB33" s="57"/>
      <c r="BC33" s="57"/>
      <c r="BD33" s="57"/>
      <c r="BE33" s="57"/>
      <c r="BF33" s="57"/>
      <c r="BG33" s="57"/>
      <c r="BH33" s="57"/>
      <c r="BI33" s="58"/>
      <c r="BJ33" s="59">
        <v>0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1"/>
      <c r="BW33" s="59">
        <v>1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1"/>
      <c r="CM33" s="59">
        <f>BJ33*BW33</f>
        <v>0</v>
      </c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  <c r="DE33" s="21" t="s">
        <v>50</v>
      </c>
    </row>
    <row r="34" spans="1:109" s="17" customFormat="1" ht="30" customHeight="1">
      <c r="A34" s="16"/>
      <c r="B34" s="55" t="s">
        <v>51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20"/>
      <c r="BA34" s="56" t="s">
        <v>52</v>
      </c>
      <c r="BB34" s="57"/>
      <c r="BC34" s="57"/>
      <c r="BD34" s="57"/>
      <c r="BE34" s="57"/>
      <c r="BF34" s="57"/>
      <c r="BG34" s="57"/>
      <c r="BH34" s="57"/>
      <c r="BI34" s="58"/>
      <c r="BJ34" s="45">
        <v>6667309.309999999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7"/>
      <c r="BW34" s="59">
        <v>1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1"/>
      <c r="CM34" s="45">
        <f>BJ34*BW34</f>
        <v>6667309.309999999</v>
      </c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7"/>
      <c r="DE34" s="21" t="s">
        <v>50</v>
      </c>
    </row>
    <row r="35" spans="1:108" s="17" customFormat="1" ht="15.75" customHeight="1">
      <c r="A35" s="18"/>
      <c r="B35" s="34" t="s">
        <v>53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19"/>
      <c r="BA35" s="42" t="s">
        <v>54</v>
      </c>
      <c r="BB35" s="43"/>
      <c r="BC35" s="43"/>
      <c r="BD35" s="43"/>
      <c r="BE35" s="43"/>
      <c r="BF35" s="43"/>
      <c r="BG35" s="43"/>
      <c r="BH35" s="43"/>
      <c r="BI35" s="44"/>
      <c r="BJ35" s="45">
        <f>BJ33+BJ34</f>
        <v>6667309.309999999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7"/>
      <c r="BW35" s="45" t="s">
        <v>46</v>
      </c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7"/>
      <c r="CM35" s="45">
        <f>CM33+CM34</f>
        <v>6667309.309999999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7"/>
    </row>
    <row r="36" spans="1:108" s="17" customFormat="1" ht="15.75" customHeight="1">
      <c r="A36" s="16"/>
      <c r="B36" s="40" t="s">
        <v>55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11" s="17" customFormat="1" ht="102" customHeight="1">
      <c r="A37" s="16"/>
      <c r="B37" s="55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20"/>
      <c r="BA37" s="42" t="s">
        <v>57</v>
      </c>
      <c r="BB37" s="43"/>
      <c r="BC37" s="43"/>
      <c r="BD37" s="43"/>
      <c r="BE37" s="43"/>
      <c r="BF37" s="43"/>
      <c r="BG37" s="43"/>
      <c r="BH37" s="43"/>
      <c r="BI37" s="44"/>
      <c r="BJ37" s="45">
        <v>0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7"/>
      <c r="BW37" s="45">
        <v>1</v>
      </c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7"/>
      <c r="CM37" s="45">
        <f>BJ37*BW37</f>
        <v>0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7"/>
      <c r="DE37" s="17" t="s">
        <v>58</v>
      </c>
      <c r="DG37" s="17" t="s">
        <v>59</v>
      </c>
    </row>
    <row r="38" spans="1:110" s="17" customFormat="1" ht="15.75" customHeight="1">
      <c r="A38" s="16"/>
      <c r="B38" s="34" t="s">
        <v>60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3"/>
      <c r="BA38" s="42" t="s">
        <v>61</v>
      </c>
      <c r="BB38" s="43"/>
      <c r="BC38" s="43"/>
      <c r="BD38" s="43"/>
      <c r="BE38" s="43"/>
      <c r="BF38" s="43"/>
      <c r="BG38" s="43"/>
      <c r="BH38" s="43"/>
      <c r="BI38" s="44"/>
      <c r="BJ38" s="45">
        <v>2158739.9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7"/>
      <c r="BW38" s="45">
        <v>1</v>
      </c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7"/>
      <c r="CM38" s="45">
        <f>BJ38*BW38</f>
        <v>2158739.9</v>
      </c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7"/>
      <c r="DE38" s="17" t="s">
        <v>62</v>
      </c>
      <c r="DF38" s="17" t="s">
        <v>59</v>
      </c>
    </row>
    <row r="39" spans="1:108" s="17" customFormat="1" ht="15.75" customHeight="1">
      <c r="A39" s="16"/>
      <c r="B39" s="34" t="s">
        <v>63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3"/>
      <c r="BA39" s="42" t="s">
        <v>64</v>
      </c>
      <c r="BB39" s="43"/>
      <c r="BC39" s="43"/>
      <c r="BD39" s="43"/>
      <c r="BE39" s="43"/>
      <c r="BF39" s="43"/>
      <c r="BG39" s="43"/>
      <c r="BH39" s="43"/>
      <c r="BI39" s="44"/>
      <c r="BJ39" s="45">
        <f>BJ37+BJ38</f>
        <v>2158739.9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5" t="s">
        <v>46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7"/>
      <c r="CM39" s="45">
        <f>CM37+CM38</f>
        <v>2158739.9</v>
      </c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7"/>
    </row>
    <row r="40" spans="1:108" s="17" customFormat="1" ht="15.75" customHeight="1">
      <c r="A40" s="16"/>
      <c r="B40" s="40" t="s">
        <v>65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9" s="17" customFormat="1" ht="30" customHeight="1">
      <c r="A41" s="16"/>
      <c r="B41" s="55" t="s">
        <v>66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13"/>
      <c r="BA41" s="42" t="s">
        <v>67</v>
      </c>
      <c r="BB41" s="43"/>
      <c r="BC41" s="43"/>
      <c r="BD41" s="43"/>
      <c r="BE41" s="43"/>
      <c r="BF41" s="43"/>
      <c r="BG41" s="43"/>
      <c r="BH41" s="43"/>
      <c r="BI41" s="44"/>
      <c r="BJ41" s="62">
        <v>0</v>
      </c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4"/>
      <c r="BW41" s="62">
        <v>1</v>
      </c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4"/>
      <c r="CM41" s="62">
        <f>BJ41*BW41</f>
        <v>0</v>
      </c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4"/>
      <c r="DE41" s="17" t="s">
        <v>68</v>
      </c>
    </row>
    <row r="42" spans="1:109" s="17" customFormat="1" ht="73.5" customHeight="1">
      <c r="A42" s="16"/>
      <c r="B42" s="55" t="s">
        <v>69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13"/>
      <c r="BA42" s="42" t="s">
        <v>70</v>
      </c>
      <c r="BB42" s="43"/>
      <c r="BC42" s="43"/>
      <c r="BD42" s="43"/>
      <c r="BE42" s="43"/>
      <c r="BF42" s="43"/>
      <c r="BG42" s="43"/>
      <c r="BH42" s="43"/>
      <c r="BI42" s="44"/>
      <c r="BJ42" s="62">
        <v>0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  <c r="BW42" s="62">
        <v>1</v>
      </c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4"/>
      <c r="CM42" s="62">
        <f aca="true" t="shared" si="0" ref="CM42:CM54">BJ42*BW42</f>
        <v>0</v>
      </c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  <c r="DE42" s="17" t="s">
        <v>68</v>
      </c>
    </row>
    <row r="43" spans="1:109" s="17" customFormat="1" ht="58.5" customHeight="1">
      <c r="A43" s="16"/>
      <c r="B43" s="55" t="s">
        <v>71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13"/>
      <c r="BA43" s="42" t="s">
        <v>72</v>
      </c>
      <c r="BB43" s="43"/>
      <c r="BC43" s="43"/>
      <c r="BD43" s="43"/>
      <c r="BE43" s="43"/>
      <c r="BF43" s="43"/>
      <c r="BG43" s="43"/>
      <c r="BH43" s="43"/>
      <c r="BI43" s="44"/>
      <c r="BJ43" s="62">
        <v>0</v>
      </c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4"/>
      <c r="BW43" s="62">
        <v>0.5</v>
      </c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4"/>
      <c r="CM43" s="62">
        <f t="shared" si="0"/>
        <v>0</v>
      </c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4"/>
      <c r="DE43" s="17" t="s">
        <v>68</v>
      </c>
    </row>
    <row r="44" spans="1:109" s="17" customFormat="1" ht="59.25" customHeight="1">
      <c r="A44" s="16"/>
      <c r="B44" s="55" t="s">
        <v>73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13"/>
      <c r="BA44" s="42" t="s">
        <v>74</v>
      </c>
      <c r="BB44" s="43"/>
      <c r="BC44" s="43"/>
      <c r="BD44" s="43"/>
      <c r="BE44" s="43"/>
      <c r="BF44" s="43"/>
      <c r="BG44" s="43"/>
      <c r="BH44" s="43"/>
      <c r="BI44" s="44"/>
      <c r="BJ44" s="62">
        <v>0</v>
      </c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4"/>
      <c r="BW44" s="62">
        <v>0.1</v>
      </c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4"/>
      <c r="CM44" s="62">
        <f t="shared" si="0"/>
        <v>0</v>
      </c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4"/>
      <c r="DE44" s="17" t="s">
        <v>68</v>
      </c>
    </row>
    <row r="45" spans="1:109" s="17" customFormat="1" ht="30" customHeight="1">
      <c r="A45" s="16"/>
      <c r="B45" s="55" t="s">
        <v>75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13"/>
      <c r="BA45" s="42" t="s">
        <v>76</v>
      </c>
      <c r="BB45" s="43"/>
      <c r="BC45" s="43"/>
      <c r="BD45" s="43"/>
      <c r="BE45" s="43"/>
      <c r="BF45" s="43"/>
      <c r="BG45" s="43"/>
      <c r="BH45" s="43"/>
      <c r="BI45" s="44"/>
      <c r="BJ45" s="62">
        <v>0</v>
      </c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4"/>
      <c r="BW45" s="62">
        <v>0.5</v>
      </c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4"/>
      <c r="CM45" s="62">
        <f t="shared" si="0"/>
        <v>0</v>
      </c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4"/>
      <c r="DE45" s="17" t="s">
        <v>68</v>
      </c>
    </row>
    <row r="46" spans="1:109" s="17" customFormat="1" ht="87.75" customHeight="1">
      <c r="A46" s="16"/>
      <c r="B46" s="55" t="s">
        <v>77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13"/>
      <c r="BA46" s="42" t="s">
        <v>78</v>
      </c>
      <c r="BB46" s="43"/>
      <c r="BC46" s="43"/>
      <c r="BD46" s="43"/>
      <c r="BE46" s="43"/>
      <c r="BF46" s="43"/>
      <c r="BG46" s="43"/>
      <c r="BH46" s="43"/>
      <c r="BI46" s="44"/>
      <c r="BJ46" s="62">
        <v>0</v>
      </c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4"/>
      <c r="BW46" s="62">
        <v>1</v>
      </c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4"/>
      <c r="CM46" s="62">
        <f t="shared" si="0"/>
        <v>0</v>
      </c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4"/>
      <c r="DE46" s="17" t="s">
        <v>68</v>
      </c>
    </row>
    <row r="47" spans="1:109" s="17" customFormat="1" ht="45" customHeight="1">
      <c r="A47" s="16"/>
      <c r="B47" s="55" t="s">
        <v>79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13"/>
      <c r="BA47" s="42" t="s">
        <v>80</v>
      </c>
      <c r="BB47" s="43"/>
      <c r="BC47" s="43"/>
      <c r="BD47" s="43"/>
      <c r="BE47" s="43"/>
      <c r="BF47" s="43"/>
      <c r="BG47" s="43"/>
      <c r="BH47" s="43"/>
      <c r="BI47" s="44"/>
      <c r="BJ47" s="62">
        <v>0</v>
      </c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4"/>
      <c r="BW47" s="62">
        <v>1</v>
      </c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4"/>
      <c r="CM47" s="62">
        <f t="shared" si="0"/>
        <v>0</v>
      </c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4"/>
      <c r="DE47" s="17" t="s">
        <v>68</v>
      </c>
    </row>
    <row r="48" spans="1:109" s="17" customFormat="1" ht="30" customHeight="1">
      <c r="A48" s="16"/>
      <c r="B48" s="55" t="s">
        <v>81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13"/>
      <c r="BA48" s="42" t="s">
        <v>82</v>
      </c>
      <c r="BB48" s="43"/>
      <c r="BC48" s="43"/>
      <c r="BD48" s="43"/>
      <c r="BE48" s="43"/>
      <c r="BF48" s="43"/>
      <c r="BG48" s="43"/>
      <c r="BH48" s="43"/>
      <c r="BI48" s="44"/>
      <c r="BJ48" s="62">
        <v>0</v>
      </c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4"/>
      <c r="BW48" s="62">
        <v>1</v>
      </c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4"/>
      <c r="CM48" s="62">
        <f t="shared" si="0"/>
        <v>0</v>
      </c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4"/>
      <c r="DE48" s="21" t="s">
        <v>83</v>
      </c>
    </row>
    <row r="49" spans="1:109" s="17" customFormat="1" ht="15.75" customHeight="1">
      <c r="A49" s="16"/>
      <c r="B49" s="34" t="s">
        <v>84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3"/>
      <c r="BA49" s="42" t="s">
        <v>85</v>
      </c>
      <c r="BB49" s="43"/>
      <c r="BC49" s="43"/>
      <c r="BD49" s="43"/>
      <c r="BE49" s="43"/>
      <c r="BF49" s="43"/>
      <c r="BG49" s="43"/>
      <c r="BH49" s="43"/>
      <c r="BI49" s="44"/>
      <c r="BJ49" s="65">
        <v>350000</v>
      </c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7"/>
      <c r="BW49" s="65">
        <v>0.1</v>
      </c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7"/>
      <c r="CM49" s="65">
        <f t="shared" si="0"/>
        <v>35000</v>
      </c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17" t="s">
        <v>86</v>
      </c>
    </row>
    <row r="50" spans="1:109" s="17" customFormat="1" ht="45" customHeight="1">
      <c r="A50" s="16"/>
      <c r="B50" s="55" t="s">
        <v>87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13"/>
      <c r="BA50" s="42" t="s">
        <v>88</v>
      </c>
      <c r="BB50" s="43"/>
      <c r="BC50" s="43"/>
      <c r="BD50" s="43"/>
      <c r="BE50" s="43"/>
      <c r="BF50" s="43"/>
      <c r="BG50" s="43"/>
      <c r="BH50" s="43"/>
      <c r="BI50" s="44"/>
      <c r="BJ50" s="68">
        <v>675000000</v>
      </c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70"/>
      <c r="BW50" s="62">
        <v>1</v>
      </c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4"/>
      <c r="CM50" s="45">
        <f t="shared" si="0"/>
        <v>675000000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  <c r="DE50" s="17" t="s">
        <v>89</v>
      </c>
    </row>
    <row r="51" spans="1:109" s="17" customFormat="1" ht="58.5" customHeight="1">
      <c r="A51" s="16"/>
      <c r="B51" s="55" t="s">
        <v>90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13"/>
      <c r="BA51" s="42" t="s">
        <v>91</v>
      </c>
      <c r="BB51" s="43"/>
      <c r="BC51" s="43"/>
      <c r="BD51" s="43"/>
      <c r="BE51" s="43"/>
      <c r="BF51" s="43"/>
      <c r="BG51" s="43"/>
      <c r="BH51" s="43"/>
      <c r="BI51" s="44"/>
      <c r="BJ51" s="65">
        <v>64736100.95</v>
      </c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7"/>
      <c r="BW51" s="62">
        <v>0.5</v>
      </c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4"/>
      <c r="CM51" s="65">
        <f t="shared" si="0"/>
        <v>32368050.475</v>
      </c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7"/>
      <c r="DE51" s="17" t="s">
        <v>92</v>
      </c>
    </row>
    <row r="52" spans="1:109" s="17" customFormat="1" ht="45" customHeight="1">
      <c r="A52" s="16"/>
      <c r="B52" s="55" t="s">
        <v>93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13"/>
      <c r="BA52" s="42" t="s">
        <v>94</v>
      </c>
      <c r="BB52" s="43"/>
      <c r="BC52" s="43"/>
      <c r="BD52" s="43"/>
      <c r="BE52" s="43"/>
      <c r="BF52" s="43"/>
      <c r="BG52" s="43"/>
      <c r="BH52" s="43"/>
      <c r="BI52" s="44"/>
      <c r="BJ52" s="62">
        <v>0</v>
      </c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4"/>
      <c r="BW52" s="62">
        <v>1</v>
      </c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4"/>
      <c r="CM52" s="62">
        <f t="shared" si="0"/>
        <v>0</v>
      </c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4"/>
      <c r="DE52" s="17" t="s">
        <v>92</v>
      </c>
    </row>
    <row r="53" spans="1:109" s="17" customFormat="1" ht="45" customHeight="1">
      <c r="A53" s="16"/>
      <c r="B53" s="55" t="s">
        <v>95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13"/>
      <c r="BA53" s="42" t="s">
        <v>96</v>
      </c>
      <c r="BB53" s="43"/>
      <c r="BC53" s="43"/>
      <c r="BD53" s="43"/>
      <c r="BE53" s="43"/>
      <c r="BF53" s="43"/>
      <c r="BG53" s="43"/>
      <c r="BH53" s="43"/>
      <c r="BI53" s="44"/>
      <c r="BJ53" s="62">
        <v>0</v>
      </c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4"/>
      <c r="BW53" s="62">
        <v>1</v>
      </c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4"/>
      <c r="CM53" s="62">
        <f t="shared" si="0"/>
        <v>0</v>
      </c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4"/>
      <c r="DE53" s="17" t="s">
        <v>92</v>
      </c>
    </row>
    <row r="54" spans="1:109" s="17" customFormat="1" ht="58.5" customHeight="1">
      <c r="A54" s="16"/>
      <c r="B54" s="55" t="s">
        <v>97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13"/>
      <c r="BA54" s="42" t="s">
        <v>98</v>
      </c>
      <c r="BB54" s="43"/>
      <c r="BC54" s="43"/>
      <c r="BD54" s="43"/>
      <c r="BE54" s="43"/>
      <c r="BF54" s="43"/>
      <c r="BG54" s="43"/>
      <c r="BH54" s="43"/>
      <c r="BI54" s="44"/>
      <c r="BJ54" s="62">
        <v>0</v>
      </c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4"/>
      <c r="BW54" s="62">
        <v>1</v>
      </c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4"/>
      <c r="CM54" s="62">
        <f t="shared" si="0"/>
        <v>0</v>
      </c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  <c r="DE54" s="17" t="s">
        <v>92</v>
      </c>
    </row>
    <row r="55" spans="1:108" s="17" customFormat="1" ht="15.75" customHeight="1">
      <c r="A55" s="16"/>
      <c r="B55" s="71" t="s">
        <v>99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13"/>
      <c r="BA55" s="42" t="s">
        <v>100</v>
      </c>
      <c r="BB55" s="43"/>
      <c r="BC55" s="43"/>
      <c r="BD55" s="43"/>
      <c r="BE55" s="43"/>
      <c r="BF55" s="43"/>
      <c r="BG55" s="43"/>
      <c r="BH55" s="43"/>
      <c r="BI55" s="44"/>
      <c r="BJ55" s="68">
        <f>SUM(BJ41:BV54)</f>
        <v>740086100.95</v>
      </c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70"/>
      <c r="BW55" s="62" t="s">
        <v>46</v>
      </c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4"/>
      <c r="CM55" s="45">
        <f>SUM(CM41:DD54)</f>
        <v>707403050.475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7"/>
    </row>
    <row r="56" spans="1:108" s="17" customFormat="1" ht="15.75" customHeight="1">
      <c r="A56" s="16"/>
      <c r="B56" s="40" t="s">
        <v>101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9" s="17" customFormat="1" ht="30" customHeight="1">
      <c r="A57" s="16"/>
      <c r="B57" s="55" t="s">
        <v>102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13"/>
      <c r="BA57" s="42" t="s">
        <v>103</v>
      </c>
      <c r="BB57" s="43"/>
      <c r="BC57" s="43"/>
      <c r="BD57" s="43"/>
      <c r="BE57" s="43"/>
      <c r="BF57" s="43"/>
      <c r="BG57" s="43"/>
      <c r="BH57" s="43"/>
      <c r="BI57" s="44"/>
      <c r="BJ57" s="45">
        <v>0</v>
      </c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7"/>
      <c r="BW57" s="45">
        <v>1</v>
      </c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7"/>
      <c r="CM57" s="45">
        <f>BJ57*BW57</f>
        <v>0</v>
      </c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7"/>
      <c r="DE57" s="17" t="s">
        <v>83</v>
      </c>
    </row>
    <row r="58" spans="1:109" s="17" customFormat="1" ht="59.25" customHeight="1">
      <c r="A58" s="16"/>
      <c r="B58" s="55" t="s">
        <v>104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13"/>
      <c r="BA58" s="42" t="s">
        <v>105</v>
      </c>
      <c r="BB58" s="43"/>
      <c r="BC58" s="43"/>
      <c r="BD58" s="43"/>
      <c r="BE58" s="43"/>
      <c r="BF58" s="43"/>
      <c r="BG58" s="43"/>
      <c r="BH58" s="43"/>
      <c r="BI58" s="44"/>
      <c r="BJ58" s="45">
        <v>0</v>
      </c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7"/>
      <c r="BW58" s="45">
        <v>1</v>
      </c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7"/>
      <c r="CM58" s="45">
        <f aca="true" t="shared" si="1" ref="CM58:CM79">BJ58*BW58</f>
        <v>0</v>
      </c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7"/>
      <c r="DE58" s="17" t="s">
        <v>92</v>
      </c>
    </row>
    <row r="59" spans="1:109" s="17" customFormat="1" ht="87.75" customHeight="1">
      <c r="A59" s="16"/>
      <c r="B59" s="55" t="s">
        <v>106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13"/>
      <c r="BA59" s="42" t="s">
        <v>107</v>
      </c>
      <c r="BB59" s="43"/>
      <c r="BC59" s="43"/>
      <c r="BD59" s="43"/>
      <c r="BE59" s="43"/>
      <c r="BF59" s="43"/>
      <c r="BG59" s="43"/>
      <c r="BH59" s="43"/>
      <c r="BI59" s="44"/>
      <c r="BJ59" s="45">
        <v>0</v>
      </c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7"/>
      <c r="BW59" s="45">
        <v>1</v>
      </c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7"/>
      <c r="CM59" s="45">
        <f t="shared" si="1"/>
        <v>0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7"/>
      <c r="DE59" s="17" t="s">
        <v>92</v>
      </c>
    </row>
    <row r="60" spans="1:109" s="17" customFormat="1" ht="73.5" customHeight="1">
      <c r="A60" s="16"/>
      <c r="B60" s="55" t="s">
        <v>108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13"/>
      <c r="BA60" s="42" t="s">
        <v>109</v>
      </c>
      <c r="BB60" s="43"/>
      <c r="BC60" s="43"/>
      <c r="BD60" s="43"/>
      <c r="BE60" s="43"/>
      <c r="BF60" s="43"/>
      <c r="BG60" s="43"/>
      <c r="BH60" s="43"/>
      <c r="BI60" s="44"/>
      <c r="BJ60" s="45">
        <v>0</v>
      </c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7"/>
      <c r="BW60" s="45">
        <v>0.1</v>
      </c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7"/>
      <c r="CM60" s="45">
        <f t="shared" si="1"/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7"/>
      <c r="DE60" s="17" t="s">
        <v>92</v>
      </c>
    </row>
    <row r="61" spans="1:109" s="17" customFormat="1" ht="88.5" customHeight="1">
      <c r="A61" s="16"/>
      <c r="B61" s="55" t="s">
        <v>110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13"/>
      <c r="BA61" s="42" t="s">
        <v>111</v>
      </c>
      <c r="BB61" s="43"/>
      <c r="BC61" s="43"/>
      <c r="BD61" s="43"/>
      <c r="BE61" s="43"/>
      <c r="BF61" s="43"/>
      <c r="BG61" s="43"/>
      <c r="BH61" s="43"/>
      <c r="BI61" s="44"/>
      <c r="BJ61" s="45">
        <v>0</v>
      </c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7"/>
      <c r="BW61" s="45">
        <v>1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7"/>
      <c r="CM61" s="45">
        <f t="shared" si="1"/>
        <v>0</v>
      </c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7"/>
      <c r="DE61" s="17" t="s">
        <v>92</v>
      </c>
    </row>
    <row r="62" spans="1:109" s="17" customFormat="1" ht="88.5" customHeight="1">
      <c r="A62" s="16"/>
      <c r="B62" s="55" t="s">
        <v>112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13"/>
      <c r="BA62" s="42" t="s">
        <v>113</v>
      </c>
      <c r="BB62" s="43"/>
      <c r="BC62" s="43"/>
      <c r="BD62" s="43"/>
      <c r="BE62" s="43"/>
      <c r="BF62" s="43"/>
      <c r="BG62" s="43"/>
      <c r="BH62" s="43"/>
      <c r="BI62" s="44"/>
      <c r="BJ62" s="45">
        <v>0</v>
      </c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5">
        <v>0.1</v>
      </c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7"/>
      <c r="CM62" s="45">
        <f t="shared" si="1"/>
        <v>0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7"/>
      <c r="DE62" s="17" t="s">
        <v>92</v>
      </c>
    </row>
    <row r="63" spans="1:109" s="17" customFormat="1" ht="131.25" customHeight="1">
      <c r="A63" s="16"/>
      <c r="B63" s="55" t="s">
        <v>114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13"/>
      <c r="BA63" s="42" t="s">
        <v>115</v>
      </c>
      <c r="BB63" s="43"/>
      <c r="BC63" s="43"/>
      <c r="BD63" s="43"/>
      <c r="BE63" s="43"/>
      <c r="BF63" s="43"/>
      <c r="BG63" s="43"/>
      <c r="BH63" s="43"/>
      <c r="BI63" s="44"/>
      <c r="BJ63" s="45">
        <v>0</v>
      </c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/>
      <c r="BW63" s="45">
        <v>1</v>
      </c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7"/>
      <c r="CM63" s="45">
        <f t="shared" si="1"/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7"/>
      <c r="DE63" s="17" t="s">
        <v>92</v>
      </c>
    </row>
    <row r="64" spans="1:111" s="17" customFormat="1" ht="102" customHeight="1">
      <c r="A64" s="16"/>
      <c r="B64" s="55" t="s">
        <v>116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13"/>
      <c r="BA64" s="42" t="s">
        <v>117</v>
      </c>
      <c r="BB64" s="43"/>
      <c r="BC64" s="43"/>
      <c r="BD64" s="43"/>
      <c r="BE64" s="43"/>
      <c r="BF64" s="43"/>
      <c r="BG64" s="43"/>
      <c r="BH64" s="43"/>
      <c r="BI64" s="44"/>
      <c r="BJ64" s="68">
        <v>87505.93</v>
      </c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70"/>
      <c r="BW64" s="45">
        <v>1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7"/>
      <c r="CM64" s="45">
        <f t="shared" si="1"/>
        <v>87505.93</v>
      </c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7"/>
      <c r="DE64" s="22" t="s">
        <v>118</v>
      </c>
      <c r="DG64" s="17" t="s">
        <v>119</v>
      </c>
    </row>
    <row r="65" spans="1:109" s="17" customFormat="1" ht="30" customHeight="1">
      <c r="A65" s="16"/>
      <c r="B65" s="55" t="s">
        <v>120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13"/>
      <c r="BA65" s="42" t="s">
        <v>121</v>
      </c>
      <c r="BB65" s="43"/>
      <c r="BC65" s="43"/>
      <c r="BD65" s="43"/>
      <c r="BE65" s="43"/>
      <c r="BF65" s="43"/>
      <c r="BG65" s="43"/>
      <c r="BH65" s="43"/>
      <c r="BI65" s="44"/>
      <c r="BJ65" s="45">
        <v>0</v>
      </c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/>
      <c r="BW65" s="45">
        <v>1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7"/>
      <c r="CM65" s="45">
        <f t="shared" si="1"/>
        <v>0</v>
      </c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7"/>
      <c r="DE65" s="17" t="s">
        <v>92</v>
      </c>
    </row>
    <row r="66" spans="1:109" s="17" customFormat="1" ht="59.25" customHeight="1">
      <c r="A66" s="16"/>
      <c r="B66" s="55" t="s">
        <v>122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13"/>
      <c r="BA66" s="42" t="s">
        <v>123</v>
      </c>
      <c r="BB66" s="43"/>
      <c r="BC66" s="43"/>
      <c r="BD66" s="43"/>
      <c r="BE66" s="43"/>
      <c r="BF66" s="43"/>
      <c r="BG66" s="43"/>
      <c r="BH66" s="43"/>
      <c r="BI66" s="44"/>
      <c r="BJ66" s="45">
        <v>0</v>
      </c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45">
        <v>1</v>
      </c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7"/>
      <c r="CM66" s="45">
        <f t="shared" si="1"/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7"/>
      <c r="DE66" s="17" t="s">
        <v>92</v>
      </c>
    </row>
    <row r="67" spans="1:109" s="17" customFormat="1" ht="87.75" customHeight="1">
      <c r="A67" s="16"/>
      <c r="B67" s="55" t="s">
        <v>124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13"/>
      <c r="BA67" s="42" t="s">
        <v>125</v>
      </c>
      <c r="BB67" s="43"/>
      <c r="BC67" s="43"/>
      <c r="BD67" s="43"/>
      <c r="BE67" s="43"/>
      <c r="BF67" s="43"/>
      <c r="BG67" s="43"/>
      <c r="BH67" s="43"/>
      <c r="BI67" s="44"/>
      <c r="BJ67" s="45">
        <v>0</v>
      </c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  <c r="BW67" s="45">
        <v>1</v>
      </c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7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7"/>
      <c r="DE67" s="17" t="s">
        <v>92</v>
      </c>
    </row>
    <row r="68" spans="1:109" s="17" customFormat="1" ht="30" customHeight="1">
      <c r="A68" s="16"/>
      <c r="B68" s="55" t="s">
        <v>81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13"/>
      <c r="BA68" s="42" t="s">
        <v>126</v>
      </c>
      <c r="BB68" s="43"/>
      <c r="BC68" s="43"/>
      <c r="BD68" s="43"/>
      <c r="BE68" s="43"/>
      <c r="BF68" s="43"/>
      <c r="BG68" s="43"/>
      <c r="BH68" s="43"/>
      <c r="BI68" s="44"/>
      <c r="BJ68" s="45">
        <v>0</v>
      </c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7"/>
      <c r="BW68" s="45">
        <v>1</v>
      </c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7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7"/>
      <c r="DE68" s="17" t="s">
        <v>92</v>
      </c>
    </row>
    <row r="69" spans="1:112" s="17" customFormat="1" ht="30" customHeight="1">
      <c r="A69" s="16"/>
      <c r="B69" s="55" t="s">
        <v>127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13"/>
      <c r="BA69" s="42" t="s">
        <v>128</v>
      </c>
      <c r="BB69" s="43"/>
      <c r="BC69" s="43"/>
      <c r="BD69" s="43"/>
      <c r="BE69" s="43"/>
      <c r="BF69" s="43"/>
      <c r="BG69" s="43"/>
      <c r="BH69" s="43"/>
      <c r="BI69" s="44"/>
      <c r="BJ69" s="45">
        <v>56800029.080000006</v>
      </c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7"/>
      <c r="BW69" s="45">
        <v>1</v>
      </c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7"/>
      <c r="CM69" s="45">
        <f t="shared" si="1"/>
        <v>56800029.080000006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7"/>
      <c r="DE69" s="23" t="s">
        <v>129</v>
      </c>
      <c r="DF69" s="17" t="s">
        <v>59</v>
      </c>
      <c r="DG69" s="17" t="s">
        <v>119</v>
      </c>
      <c r="DH69" s="24"/>
    </row>
    <row r="70" spans="1:110" s="17" customFormat="1" ht="59.25" customHeight="1">
      <c r="A70" s="16"/>
      <c r="B70" s="55" t="s">
        <v>130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13"/>
      <c r="BA70" s="42" t="s">
        <v>131</v>
      </c>
      <c r="BB70" s="43"/>
      <c r="BC70" s="43"/>
      <c r="BD70" s="43"/>
      <c r="BE70" s="43"/>
      <c r="BF70" s="43"/>
      <c r="BG70" s="43"/>
      <c r="BH70" s="43"/>
      <c r="BI70" s="44"/>
      <c r="BJ70" s="45">
        <v>0</v>
      </c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7"/>
      <c r="BW70" s="45">
        <v>1</v>
      </c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7"/>
      <c r="CM70" s="45">
        <f t="shared" si="1"/>
        <v>0</v>
      </c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7"/>
      <c r="DE70" s="17" t="s">
        <v>92</v>
      </c>
      <c r="DF70" s="17" t="s">
        <v>59</v>
      </c>
    </row>
    <row r="71" spans="1:109" s="17" customFormat="1" ht="45" customHeight="1">
      <c r="A71" s="16"/>
      <c r="B71" s="55" t="s">
        <v>132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13"/>
      <c r="BA71" s="42" t="s">
        <v>133</v>
      </c>
      <c r="BB71" s="43"/>
      <c r="BC71" s="43"/>
      <c r="BD71" s="43"/>
      <c r="BE71" s="43"/>
      <c r="BF71" s="43"/>
      <c r="BG71" s="43"/>
      <c r="BH71" s="43"/>
      <c r="BI71" s="44"/>
      <c r="BJ71" s="45">
        <v>0</v>
      </c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7"/>
      <c r="BW71" s="45">
        <v>1</v>
      </c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7"/>
      <c r="CM71" s="45">
        <f t="shared" si="1"/>
        <v>0</v>
      </c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7"/>
      <c r="DE71" s="17" t="s">
        <v>92</v>
      </c>
    </row>
    <row r="72" spans="1:109" s="17" customFormat="1" ht="72.75" customHeight="1">
      <c r="A72" s="16"/>
      <c r="B72" s="55" t="s">
        <v>134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13"/>
      <c r="BA72" s="42" t="s">
        <v>135</v>
      </c>
      <c r="BB72" s="43"/>
      <c r="BC72" s="43"/>
      <c r="BD72" s="43"/>
      <c r="BE72" s="43"/>
      <c r="BF72" s="43"/>
      <c r="BG72" s="43"/>
      <c r="BH72" s="43"/>
      <c r="BI72" s="44"/>
      <c r="BJ72" s="45">
        <v>0</v>
      </c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7"/>
      <c r="BW72" s="45">
        <v>1</v>
      </c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7"/>
      <c r="CM72" s="45">
        <f t="shared" si="1"/>
        <v>0</v>
      </c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7"/>
      <c r="DE72" s="17" t="s">
        <v>92</v>
      </c>
    </row>
    <row r="73" spans="1:109" s="17" customFormat="1" ht="59.25" customHeight="1">
      <c r="A73" s="16"/>
      <c r="B73" s="55" t="s">
        <v>136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13"/>
      <c r="BA73" s="42" t="s">
        <v>137</v>
      </c>
      <c r="BB73" s="43"/>
      <c r="BC73" s="43"/>
      <c r="BD73" s="43"/>
      <c r="BE73" s="43"/>
      <c r="BF73" s="43"/>
      <c r="BG73" s="43"/>
      <c r="BH73" s="43"/>
      <c r="BI73" s="44"/>
      <c r="BJ73" s="45">
        <v>0</v>
      </c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7"/>
      <c r="BW73" s="45">
        <v>1</v>
      </c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7"/>
      <c r="CM73" s="45">
        <f t="shared" si="1"/>
        <v>0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7"/>
      <c r="DE73" s="17" t="s">
        <v>92</v>
      </c>
    </row>
    <row r="74" spans="1:109" s="17" customFormat="1" ht="45" customHeight="1">
      <c r="A74" s="16"/>
      <c r="B74" s="55" t="s">
        <v>138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13"/>
      <c r="BA74" s="42" t="s">
        <v>139</v>
      </c>
      <c r="BB74" s="43"/>
      <c r="BC74" s="43"/>
      <c r="BD74" s="43"/>
      <c r="BE74" s="43"/>
      <c r="BF74" s="43"/>
      <c r="BG74" s="43"/>
      <c r="BH74" s="43"/>
      <c r="BI74" s="44"/>
      <c r="BJ74" s="45">
        <v>0</v>
      </c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7"/>
      <c r="BW74" s="45">
        <v>1</v>
      </c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7"/>
      <c r="CM74" s="45">
        <f t="shared" si="1"/>
        <v>0</v>
      </c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7"/>
      <c r="DE74" s="17" t="s">
        <v>92</v>
      </c>
    </row>
    <row r="75" spans="1:109" s="17" customFormat="1" ht="73.5" customHeight="1">
      <c r="A75" s="16"/>
      <c r="B75" s="55" t="s">
        <v>140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13"/>
      <c r="BA75" s="42" t="s">
        <v>141</v>
      </c>
      <c r="BB75" s="43"/>
      <c r="BC75" s="43"/>
      <c r="BD75" s="43"/>
      <c r="BE75" s="43"/>
      <c r="BF75" s="43"/>
      <c r="BG75" s="43"/>
      <c r="BH75" s="43"/>
      <c r="BI75" s="44"/>
      <c r="BJ75" s="45">
        <v>0</v>
      </c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7"/>
      <c r="BW75" s="45">
        <v>1</v>
      </c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7"/>
      <c r="CM75" s="45">
        <f t="shared" si="1"/>
        <v>0</v>
      </c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7"/>
      <c r="DE75" s="17" t="s">
        <v>92</v>
      </c>
    </row>
    <row r="76" spans="1:109" s="17" customFormat="1" ht="45" customHeight="1">
      <c r="A76" s="16"/>
      <c r="B76" s="55" t="s">
        <v>142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13"/>
      <c r="BA76" s="42" t="s">
        <v>143</v>
      </c>
      <c r="BB76" s="43"/>
      <c r="BC76" s="43"/>
      <c r="BD76" s="43"/>
      <c r="BE76" s="43"/>
      <c r="BF76" s="43"/>
      <c r="BG76" s="43"/>
      <c r="BH76" s="43"/>
      <c r="BI76" s="44"/>
      <c r="BJ76" s="45">
        <v>0</v>
      </c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7"/>
      <c r="BW76" s="45">
        <v>1</v>
      </c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7"/>
      <c r="CM76" s="45">
        <f t="shared" si="1"/>
        <v>0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7"/>
      <c r="DE76" s="17" t="s">
        <v>92</v>
      </c>
    </row>
    <row r="77" spans="1:111" s="17" customFormat="1" ht="45" customHeight="1">
      <c r="A77" s="16"/>
      <c r="B77" s="55" t="s">
        <v>144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13"/>
      <c r="BA77" s="42" t="s">
        <v>145</v>
      </c>
      <c r="BB77" s="43"/>
      <c r="BC77" s="43"/>
      <c r="BD77" s="43"/>
      <c r="BE77" s="43"/>
      <c r="BF77" s="43"/>
      <c r="BG77" s="43"/>
      <c r="BH77" s="43"/>
      <c r="BI77" s="44"/>
      <c r="BJ77" s="45">
        <v>0</v>
      </c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7"/>
      <c r="BW77" s="45">
        <v>1</v>
      </c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7"/>
      <c r="CM77" s="45">
        <f t="shared" si="1"/>
        <v>0</v>
      </c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7"/>
      <c r="DE77" s="21" t="s">
        <v>146</v>
      </c>
      <c r="DG77" s="17" t="s">
        <v>119</v>
      </c>
    </row>
    <row r="78" spans="1:109" s="17" customFormat="1" ht="15.75" customHeight="1">
      <c r="A78" s="16"/>
      <c r="B78" s="34" t="s">
        <v>147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3"/>
      <c r="BA78" s="42" t="s">
        <v>148</v>
      </c>
      <c r="BB78" s="43"/>
      <c r="BC78" s="43"/>
      <c r="BD78" s="43"/>
      <c r="BE78" s="43"/>
      <c r="BF78" s="43"/>
      <c r="BG78" s="43"/>
      <c r="BH78" s="43"/>
      <c r="BI78" s="44"/>
      <c r="BJ78" s="45">
        <v>0</v>
      </c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7"/>
      <c r="BW78" s="45">
        <v>1</v>
      </c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7"/>
      <c r="CM78" s="45">
        <f t="shared" si="1"/>
        <v>0</v>
      </c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7"/>
      <c r="DE78" s="17" t="s">
        <v>92</v>
      </c>
    </row>
    <row r="79" spans="1:111" s="17" customFormat="1" ht="75">
      <c r="A79" s="16"/>
      <c r="B79" s="34" t="s">
        <v>149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3"/>
      <c r="BA79" s="42" t="s">
        <v>150</v>
      </c>
      <c r="BB79" s="43"/>
      <c r="BC79" s="43"/>
      <c r="BD79" s="43"/>
      <c r="BE79" s="43"/>
      <c r="BF79" s="43"/>
      <c r="BG79" s="43"/>
      <c r="BH79" s="43"/>
      <c r="BI79" s="44"/>
      <c r="BJ79" s="45">
        <v>1114962.1999999804</v>
      </c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7"/>
      <c r="BW79" s="45">
        <v>0.1</v>
      </c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7"/>
      <c r="CM79" s="45">
        <f t="shared" si="1"/>
        <v>111496.21999999805</v>
      </c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7"/>
      <c r="DE79" s="21" t="s">
        <v>151</v>
      </c>
      <c r="DG79" s="17" t="s">
        <v>119</v>
      </c>
    </row>
    <row r="80" spans="1:108" s="17" customFormat="1" ht="15.75" customHeight="1">
      <c r="A80" s="16"/>
      <c r="B80" s="34" t="s">
        <v>152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3"/>
      <c r="BA80" s="42" t="s">
        <v>153</v>
      </c>
      <c r="BB80" s="43"/>
      <c r="BC80" s="43"/>
      <c r="BD80" s="43"/>
      <c r="BE80" s="43"/>
      <c r="BF80" s="43"/>
      <c r="BG80" s="43"/>
      <c r="BH80" s="43"/>
      <c r="BI80" s="44"/>
      <c r="BJ80" s="68">
        <f>SUM(BJ57:BV79)</f>
        <v>58002497.209999986</v>
      </c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70"/>
      <c r="BW80" s="45" t="s">
        <v>46</v>
      </c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7"/>
      <c r="CM80" s="45">
        <f>SUM(CM57:DD79)</f>
        <v>56999031.230000004</v>
      </c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7"/>
    </row>
    <row r="81" spans="1:108" s="17" customFormat="1" ht="15.75" customHeight="1">
      <c r="A81" s="16"/>
      <c r="B81" s="40" t="s">
        <v>154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</row>
    <row r="82" spans="1:109" s="17" customFormat="1" ht="45" customHeight="1">
      <c r="A82" s="16"/>
      <c r="B82" s="55" t="s">
        <v>155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13"/>
      <c r="BA82" s="42" t="s">
        <v>156</v>
      </c>
      <c r="BB82" s="43"/>
      <c r="BC82" s="43"/>
      <c r="BD82" s="43"/>
      <c r="BE82" s="43"/>
      <c r="BF82" s="43"/>
      <c r="BG82" s="43"/>
      <c r="BH82" s="43"/>
      <c r="BI82" s="44"/>
      <c r="BJ82" s="68">
        <v>88466028.52</v>
      </c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70"/>
      <c r="BW82" s="45">
        <v>1</v>
      </c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7"/>
      <c r="CM82" s="45">
        <f>BJ82*BW82</f>
        <v>88466028.52</v>
      </c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7"/>
      <c r="DE82" s="21" t="s">
        <v>157</v>
      </c>
    </row>
    <row r="83" spans="1:108" s="17" customFormat="1" ht="30" customHeight="1">
      <c r="A83" s="16"/>
      <c r="B83" s="55" t="s">
        <v>158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72"/>
      <c r="CM83" s="45">
        <f>CM31+CM35+CM39+CM55+CM80+CM82</f>
        <v>864841038.325</v>
      </c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7"/>
    </row>
    <row r="84" spans="1:108" s="17" customFormat="1" ht="15.75" customHeight="1">
      <c r="A84" s="16"/>
      <c r="B84" s="34" t="s">
        <v>159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5"/>
      <c r="CM84" s="45">
        <f>CM83</f>
        <v>864841038.325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7"/>
    </row>
    <row r="85" spans="1:108" s="17" customFormat="1" ht="15.75" customHeight="1">
      <c r="A85" s="16"/>
      <c r="B85" s="40" t="s">
        <v>160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1"/>
    </row>
    <row r="86" spans="1:109" s="17" customFormat="1" ht="59.25" customHeight="1">
      <c r="A86" s="16"/>
      <c r="B86" s="55" t="s">
        <v>161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13"/>
      <c r="BA86" s="42" t="s">
        <v>162</v>
      </c>
      <c r="BB86" s="43"/>
      <c r="BC86" s="43"/>
      <c r="BD86" s="43"/>
      <c r="BE86" s="43"/>
      <c r="BF86" s="43"/>
      <c r="BG86" s="43"/>
      <c r="BH86" s="43"/>
      <c r="BI86" s="44"/>
      <c r="BJ86" s="45">
        <v>0</v>
      </c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7"/>
      <c r="BW86" s="45" t="s">
        <v>46</v>
      </c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7"/>
      <c r="CM86" s="45">
        <v>0</v>
      </c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7"/>
      <c r="DE86" s="17" t="s">
        <v>83</v>
      </c>
    </row>
    <row r="87" spans="1:109" s="17" customFormat="1" ht="30" customHeight="1">
      <c r="A87" s="16"/>
      <c r="B87" s="55" t="s">
        <v>163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13"/>
      <c r="BA87" s="42" t="s">
        <v>164</v>
      </c>
      <c r="BB87" s="43"/>
      <c r="BC87" s="43"/>
      <c r="BD87" s="43"/>
      <c r="BE87" s="43"/>
      <c r="BF87" s="43"/>
      <c r="BG87" s="43"/>
      <c r="BH87" s="43"/>
      <c r="BI87" s="44"/>
      <c r="BJ87" s="45">
        <v>0</v>
      </c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7"/>
      <c r="BW87" s="45" t="s">
        <v>46</v>
      </c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  <c r="CM87" s="45">
        <v>0</v>
      </c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7"/>
      <c r="DE87" s="17" t="s">
        <v>165</v>
      </c>
    </row>
    <row r="88" spans="1:109" s="17" customFormat="1" ht="30" customHeight="1">
      <c r="A88" s="16"/>
      <c r="B88" s="55" t="s">
        <v>166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13"/>
      <c r="BA88" s="42" t="s">
        <v>167</v>
      </c>
      <c r="BB88" s="43"/>
      <c r="BC88" s="43"/>
      <c r="BD88" s="43"/>
      <c r="BE88" s="43"/>
      <c r="BF88" s="43"/>
      <c r="BG88" s="43"/>
      <c r="BH88" s="43"/>
      <c r="BI88" s="44"/>
      <c r="BJ88" s="45">
        <v>0</v>
      </c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7"/>
      <c r="BW88" s="45" t="s">
        <v>46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7"/>
      <c r="CM88" s="45">
        <v>0</v>
      </c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7"/>
      <c r="DE88" s="17" t="s">
        <v>168</v>
      </c>
    </row>
    <row r="89" spans="1:109" s="17" customFormat="1" ht="15.75" customHeight="1">
      <c r="A89" s="16"/>
      <c r="B89" s="34" t="s">
        <v>169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3"/>
      <c r="BA89" s="42" t="s">
        <v>170</v>
      </c>
      <c r="BB89" s="43"/>
      <c r="BC89" s="43"/>
      <c r="BD89" s="43"/>
      <c r="BE89" s="43"/>
      <c r="BF89" s="43"/>
      <c r="BG89" s="43"/>
      <c r="BH89" s="43"/>
      <c r="BI89" s="44"/>
      <c r="BJ89" s="45">
        <v>25237376.31</v>
      </c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7"/>
      <c r="BW89" s="45" t="s">
        <v>46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7"/>
      <c r="CM89" s="45">
        <f>BJ89</f>
        <v>25237376.31</v>
      </c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7"/>
      <c r="DE89" s="17" t="s">
        <v>171</v>
      </c>
    </row>
    <row r="90" spans="1:109" s="17" customFormat="1" ht="43.5" customHeight="1">
      <c r="A90" s="16"/>
      <c r="B90" s="55" t="s">
        <v>172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13"/>
      <c r="BA90" s="42" t="s">
        <v>173</v>
      </c>
      <c r="BB90" s="43"/>
      <c r="BC90" s="43"/>
      <c r="BD90" s="43"/>
      <c r="BE90" s="43"/>
      <c r="BF90" s="43"/>
      <c r="BG90" s="43"/>
      <c r="BH90" s="43"/>
      <c r="BI90" s="44"/>
      <c r="BJ90" s="45">
        <v>0</v>
      </c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7"/>
      <c r="BW90" s="45" t="s">
        <v>46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7"/>
      <c r="CM90" s="45">
        <v>0</v>
      </c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  <c r="DE90" s="17" t="s">
        <v>174</v>
      </c>
    </row>
    <row r="91" spans="1:109" s="17" customFormat="1" ht="30" customHeight="1">
      <c r="A91" s="16"/>
      <c r="B91" s="55" t="s">
        <v>175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13"/>
      <c r="BA91" s="42" t="s">
        <v>176</v>
      </c>
      <c r="BB91" s="43"/>
      <c r="BC91" s="43"/>
      <c r="BD91" s="43"/>
      <c r="BE91" s="43"/>
      <c r="BF91" s="43"/>
      <c r="BG91" s="43"/>
      <c r="BH91" s="43"/>
      <c r="BI91" s="44"/>
      <c r="BJ91" s="45">
        <v>118986241.76</v>
      </c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7"/>
      <c r="BW91" s="45" t="s">
        <v>46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7"/>
      <c r="CM91" s="45">
        <f>BJ91</f>
        <v>118986241.76</v>
      </c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7"/>
      <c r="DE91" s="17" t="s">
        <v>177</v>
      </c>
    </row>
    <row r="92" spans="1:109" s="17" customFormat="1" ht="87.75" customHeight="1">
      <c r="A92" s="16"/>
      <c r="B92" s="55" t="s">
        <v>178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13"/>
      <c r="BA92" s="42" t="s">
        <v>179</v>
      </c>
      <c r="BB92" s="43"/>
      <c r="BC92" s="43"/>
      <c r="BD92" s="43"/>
      <c r="BE92" s="43"/>
      <c r="BF92" s="43"/>
      <c r="BG92" s="43"/>
      <c r="BH92" s="43"/>
      <c r="BI92" s="44"/>
      <c r="BJ92" s="45">
        <v>0</v>
      </c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7"/>
      <c r="BW92" s="45" t="s">
        <v>46</v>
      </c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7"/>
      <c r="CM92" s="45">
        <v>0</v>
      </c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7"/>
      <c r="DE92" s="17" t="s">
        <v>180</v>
      </c>
    </row>
    <row r="93" spans="1:109" s="17" customFormat="1" ht="15.75" customHeight="1">
      <c r="A93" s="16"/>
      <c r="B93" s="55" t="s">
        <v>181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13"/>
      <c r="BA93" s="42" t="s">
        <v>182</v>
      </c>
      <c r="BB93" s="43"/>
      <c r="BC93" s="43"/>
      <c r="BD93" s="43"/>
      <c r="BE93" s="43"/>
      <c r="BF93" s="43"/>
      <c r="BG93" s="43"/>
      <c r="BH93" s="43"/>
      <c r="BI93" s="44"/>
      <c r="BJ93" s="45">
        <v>0</v>
      </c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7"/>
      <c r="BW93" s="45" t="s">
        <v>46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7"/>
      <c r="CM93" s="45">
        <f>BJ93</f>
        <v>0</v>
      </c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7"/>
      <c r="DE93" s="17" t="s">
        <v>183</v>
      </c>
    </row>
    <row r="94" spans="1:109" s="17" customFormat="1" ht="30" customHeight="1">
      <c r="A94" s="16"/>
      <c r="B94" s="55" t="s">
        <v>184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13"/>
      <c r="BA94" s="42" t="s">
        <v>185</v>
      </c>
      <c r="BB94" s="43"/>
      <c r="BC94" s="43"/>
      <c r="BD94" s="43"/>
      <c r="BE94" s="43"/>
      <c r="BF94" s="43"/>
      <c r="BG94" s="43"/>
      <c r="BH94" s="43"/>
      <c r="BI94" s="44"/>
      <c r="BJ94" s="45">
        <v>0</v>
      </c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7"/>
      <c r="BW94" s="45" t="s">
        <v>46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7"/>
      <c r="CM94" s="45">
        <f>BJ94</f>
        <v>0</v>
      </c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7"/>
      <c r="DE94" s="17" t="s">
        <v>186</v>
      </c>
    </row>
    <row r="95" spans="1:109" s="17" customFormat="1" ht="58.5" customHeight="1">
      <c r="A95" s="16"/>
      <c r="B95" s="55" t="s">
        <v>187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13"/>
      <c r="BA95" s="42" t="s">
        <v>188</v>
      </c>
      <c r="BB95" s="43"/>
      <c r="BC95" s="43"/>
      <c r="BD95" s="43"/>
      <c r="BE95" s="43"/>
      <c r="BF95" s="43"/>
      <c r="BG95" s="43"/>
      <c r="BH95" s="43"/>
      <c r="BI95" s="44"/>
      <c r="BJ95" s="45">
        <v>0</v>
      </c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7"/>
      <c r="BW95" s="45" t="s">
        <v>46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7"/>
      <c r="CM95" s="45">
        <f>BJ95</f>
        <v>0</v>
      </c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7"/>
      <c r="DE95" s="21" t="s">
        <v>189</v>
      </c>
    </row>
    <row r="96" spans="1:108" s="17" customFormat="1" ht="15.75" customHeight="1">
      <c r="A96" s="16"/>
      <c r="B96" s="34" t="s">
        <v>190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5"/>
      <c r="CM96" s="45">
        <f>SUM(CM86:DD95)</f>
        <v>144223618.07</v>
      </c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7"/>
    </row>
    <row r="97" spans="1:108" s="17" customFormat="1" ht="15.75" customHeight="1">
      <c r="A97" s="16"/>
      <c r="B97" s="40" t="s">
        <v>191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1"/>
    </row>
    <row r="98" spans="1:108" s="17" customFormat="1" ht="15.75" customHeight="1">
      <c r="A98" s="16"/>
      <c r="B98" s="34" t="s">
        <v>192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5"/>
      <c r="CM98" s="45">
        <f>CM83-CM96</f>
        <v>720617420.2550001</v>
      </c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7"/>
    </row>
    <row r="99" spans="50:59" s="25" customFormat="1" ht="18" customHeight="1"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108" s="25" customFormat="1" ht="16.5" customHeight="1">
      <c r="A100" s="73" t="s">
        <v>193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U100" s="73" t="s">
        <v>194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27" customFormat="1" ht="30" customHeight="1">
      <c r="A101" s="74" t="s">
        <v>195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V101" s="75" t="s">
        <v>196</v>
      </c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U101" s="75" t="s">
        <v>197</v>
      </c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</row>
    <row r="102" spans="1:108" s="25" customFormat="1" ht="16.5" customHeight="1">
      <c r="A102" s="73" t="s">
        <v>198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U102" s="73" t="s">
        <v>199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27" customFormat="1" ht="25.5" customHeight="1">
      <c r="A103" s="74" t="s">
        <v>200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V103" s="75" t="s">
        <v>196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U103" s="75" t="s">
        <v>197</v>
      </c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</row>
    <row r="104" spans="2:59" s="25" customFormat="1" ht="15">
      <c r="B104" s="25" t="s">
        <v>201</v>
      </c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</sheetData>
  <sheetProtection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7:DD97"/>
    <mergeCell ref="B98:CL98"/>
    <mergeCell ref="CM98:DD98"/>
    <mergeCell ref="A100:AR100"/>
    <mergeCell ref="AV100:BQ100"/>
    <mergeCell ref="BU100:DD100"/>
    <mergeCell ref="B95:AY95"/>
    <mergeCell ref="BA95:BI95"/>
    <mergeCell ref="BJ95:BV95"/>
    <mergeCell ref="BW95:CL95"/>
    <mergeCell ref="CM95:DD95"/>
    <mergeCell ref="B96:CL96"/>
    <mergeCell ref="CM96:DD96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2:AY82"/>
    <mergeCell ref="BA82:BI82"/>
    <mergeCell ref="BJ82:BV82"/>
    <mergeCell ref="BW82:CL82"/>
    <mergeCell ref="CM82:DD82"/>
    <mergeCell ref="B83:CL83"/>
    <mergeCell ref="CM83:DD83"/>
    <mergeCell ref="B80:AY80"/>
    <mergeCell ref="BA80:BI80"/>
    <mergeCell ref="BJ80:BV80"/>
    <mergeCell ref="BW80:CL80"/>
    <mergeCell ref="CM80:DD80"/>
    <mergeCell ref="B81:DD81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56:DD56"/>
    <mergeCell ref="B57:AY57"/>
    <mergeCell ref="BA57:BI57"/>
    <mergeCell ref="BJ57:BV57"/>
    <mergeCell ref="BW57:CL57"/>
    <mergeCell ref="CM57:DD57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0:DD40"/>
    <mergeCell ref="B41:AY41"/>
    <mergeCell ref="BA41:BI41"/>
    <mergeCell ref="BJ41:BV41"/>
    <mergeCell ref="BW41:CL41"/>
    <mergeCell ref="CM41:DD41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36:DD36"/>
    <mergeCell ref="B37:AY37"/>
    <mergeCell ref="BA37:BI37"/>
    <mergeCell ref="BJ37:BV37"/>
    <mergeCell ref="BW37:CL37"/>
    <mergeCell ref="CM37:DD37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2:DD32"/>
    <mergeCell ref="B33:AY33"/>
    <mergeCell ref="BA33:BI33"/>
    <mergeCell ref="BJ33:BV33"/>
    <mergeCell ref="BW33:CL33"/>
    <mergeCell ref="CM33:DD33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A24:AZ24"/>
    <mergeCell ref="BA24:BI24"/>
    <mergeCell ref="BJ24:BV24"/>
    <mergeCell ref="BW24:CL24"/>
    <mergeCell ref="CM24:DD24"/>
    <mergeCell ref="B25:DD25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1" r:id="rId1"/>
  <rowBreaks count="1" manualBreakCount="1">
    <brk id="74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Наумкина Юлия Александровна</dc:creator>
  <cp:keywords/>
  <dc:description/>
  <cp:lastModifiedBy>Стадникова Мария Георгиевна</cp:lastModifiedBy>
  <dcterms:created xsi:type="dcterms:W3CDTF">2015-04-27T06:41:11Z</dcterms:created>
  <dcterms:modified xsi:type="dcterms:W3CDTF">2015-04-27T08:22:58Z</dcterms:modified>
  <cp:category/>
  <cp:version/>
  <cp:contentType/>
  <cp:contentStatus/>
</cp:coreProperties>
</file>